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9280b121b08f4c0/Bureau/AELIÉS/"/>
    </mc:Choice>
  </mc:AlternateContent>
  <xr:revisionPtr revIDLastSave="4" documentId="13_ncr:1_{C4E43A12-9204-4908-AF33-8BDD0243B670}" xr6:coauthVersionLast="47" xr6:coauthVersionMax="47" xr10:uidLastSave="{3DA3F0D7-78F8-42AF-9A0D-C49DE112926B}"/>
  <bookViews>
    <workbookView xWindow="-120" yWindow="-120" windowWidth="29040" windowHeight="15720" xr2:uid="{4DEE422D-2C4C-481C-A191-4EEA92F84E49}"/>
  </bookViews>
  <sheets>
    <sheet name="Budget 24-25 modifi" sheetId="2" r:id="rId1"/>
    <sheet name="Asso" sheetId="3" r:id="rId2"/>
  </sheets>
  <definedNames>
    <definedName name="_xlnm._FilterDatabase" localSheetId="0" hidden="1">'Budget 24-25 modifi'!$A$4:$C$75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2" l="1"/>
  <c r="C76" i="2" s="1"/>
  <c r="B63" i="2"/>
  <c r="B76" i="2" s="1"/>
  <c r="F4" i="3"/>
  <c r="F5" i="3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3" i="3"/>
  <c r="B75" i="2" l="1"/>
  <c r="C75" i="2"/>
  <c r="C8" i="2"/>
  <c r="C16" i="2"/>
  <c r="C33" i="2"/>
  <c r="C39" i="2"/>
  <c r="C48" i="2"/>
  <c r="C56" i="2"/>
  <c r="C59" i="2"/>
  <c r="C62" i="2"/>
  <c r="C28" i="2" l="1"/>
  <c r="C29" i="2"/>
  <c r="C50" i="2" l="1"/>
  <c r="C51" i="2" s="1"/>
  <c r="C41" i="2"/>
  <c r="C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tc={1122FE72-48E8-4D0D-9428-F641A02EDC3D}</author>
  </authors>
  <commentList>
    <comment ref="A5" authorId="0" shapeId="0" xr:uid="{1122FE72-48E8-4D0D-9428-F641A02EDC3D}">
      <text>
        <r>
          <rPr>
            <sz val="11"/>
            <color theme="1"/>
            <rFont val="Aptos Narrow"/>
            <family val="2"/>
            <scheme val="minor"/>
          </rPr>
          <t>[Commentaire lié à un fil de discussion]
Votre version d’Excel vous permet de lire ce commentaire lié à un fil de discussion. Toutefois, les modifications qui y sont apportées seront supprimées si le fichier est ouvert dans une version plus récente d’Excel. En savoir plus : https://go.microsoft.com/fwlink/?linkid=870924
Commentaire :
    GL-615140</t>
        </r>
      </text>
    </comment>
  </commentList>
</comments>
</file>

<file path=xl/sharedStrings.xml><?xml version="1.0" encoding="utf-8"?>
<sst xmlns="http://schemas.openxmlformats.org/spreadsheetml/2006/main" count="181" uniqueCount="149">
  <si>
    <t>REVENUS</t>
  </si>
  <si>
    <t>Budget 23-24</t>
  </si>
  <si>
    <t>Budget 24-25</t>
  </si>
  <si>
    <t>Cotisations</t>
  </si>
  <si>
    <t>Revenus Agenda</t>
  </si>
  <si>
    <t>Subventions (emploi été Canada)</t>
  </si>
  <si>
    <t>Revenus divers</t>
  </si>
  <si>
    <t>Budget prévisionnel 2024-2025</t>
  </si>
  <si>
    <t>Commandite ASEQ</t>
  </si>
  <si>
    <t>Revenus Chaire publique</t>
  </si>
  <si>
    <t>Intérêts bancaires</t>
  </si>
  <si>
    <t>Revenus Fou AELIÉS (Loyer)</t>
  </si>
  <si>
    <t>Remboursement prêt Fou AELIÉS</t>
  </si>
  <si>
    <t>Total des revenus</t>
  </si>
  <si>
    <t>Subventions aux associations</t>
  </si>
  <si>
    <t>Dépenses Agenda</t>
  </si>
  <si>
    <t xml:space="preserve">Dépenses Chaire Publique </t>
  </si>
  <si>
    <t>Dons</t>
  </si>
  <si>
    <t>Enveloppe BSC (bourses, subventions et commandites)</t>
  </si>
  <si>
    <t>Partenariats</t>
  </si>
  <si>
    <t xml:space="preserve">Remboursement cotisations </t>
  </si>
  <si>
    <t>Redevances EUMC</t>
  </si>
  <si>
    <t>Redevances CHYZ</t>
  </si>
  <si>
    <t>Mobilisations politiques</t>
  </si>
  <si>
    <t>Bourse d'études aux officiers</t>
  </si>
  <si>
    <t>Assurances</t>
  </si>
  <si>
    <t>Rénovation maison Marie-Sirois</t>
  </si>
  <si>
    <t>Télécommunication</t>
  </si>
  <si>
    <t>Communication</t>
  </si>
  <si>
    <t xml:space="preserve">Salaires et avantages sociaux </t>
  </si>
  <si>
    <t>Honoraires professionnels</t>
  </si>
  <si>
    <t>Frais bancaires</t>
  </si>
  <si>
    <t>Loyer de la MMS</t>
  </si>
  <si>
    <t>Frais d'assemblée (AG et CA)</t>
  </si>
  <si>
    <t>Logiciels et équipement informatique</t>
  </si>
  <si>
    <t>Budget coordination à la recherche</t>
  </si>
  <si>
    <t>Formations</t>
  </si>
  <si>
    <t>Réfection du site web</t>
  </si>
  <si>
    <t>Comité social de la MMS</t>
  </si>
  <si>
    <t>Amortissements</t>
  </si>
  <si>
    <t>Fonds pour imprévus</t>
  </si>
  <si>
    <t>Budget coordination aux affaires pédagogiques</t>
  </si>
  <si>
    <t>Budget coordination aux affaires externes</t>
  </si>
  <si>
    <t>Budget Présidence</t>
  </si>
  <si>
    <t>Frais de représentation et de déplacement</t>
  </si>
  <si>
    <t>Utile (2e versement)</t>
  </si>
  <si>
    <t>Halte-garderie</t>
  </si>
  <si>
    <t>Pour toutes questions relatives aux budgets, veuillez écrire à la  coordination aux affaires financières et au développement à l'adresse courriel suivante : finances@aelies.ulaval.ca</t>
  </si>
  <si>
    <t>Association</t>
  </si>
  <si>
    <t>Programme</t>
  </si>
  <si>
    <t>Courriel associatif</t>
  </si>
  <si>
    <t>AC2C</t>
  </si>
  <si>
    <t>Communication 2e cycle</t>
  </si>
  <si>
    <t>acdc@asso.ulaval.ca</t>
  </si>
  <si>
    <t>;</t>
  </si>
  <si>
    <t>✓</t>
  </si>
  <si>
    <t>ACCÉBUL</t>
  </si>
  <si>
    <t>Biologie</t>
  </si>
  <si>
    <t>accebul@asso.ulaval.ca</t>
  </si>
  <si>
    <t>ACCEM</t>
  </si>
  <si>
    <t>Médecine</t>
  </si>
  <si>
    <t>accem@asso.ulaval.ca</t>
  </si>
  <si>
    <t>ACCEP</t>
  </si>
  <si>
    <t>Pharmacie</t>
  </si>
  <si>
    <t>accep@asso.ulaval.ca</t>
  </si>
  <si>
    <t>ACCESA</t>
  </si>
  <si>
    <t>Sciences animales</t>
  </si>
  <si>
    <t>accesa@asso.ulaval.ca</t>
  </si>
  <si>
    <t>ACCESE</t>
  </si>
  <si>
    <t>Sciences de l'éducation</t>
  </si>
  <si>
    <t>accese@fse.ulaval.ca</t>
  </si>
  <si>
    <t>ACEBMUL</t>
  </si>
  <si>
    <t>Biochimie microbiologie</t>
  </si>
  <si>
    <t>acebmul@asso.ulaval.ca</t>
  </si>
  <si>
    <t>ACEP</t>
  </si>
  <si>
    <t>Philosophie</t>
  </si>
  <si>
    <t>acep@asso.ulaval.ca</t>
  </si>
  <si>
    <t>ACSPUL</t>
  </si>
  <si>
    <t>Psychologie</t>
  </si>
  <si>
    <t>acspul@asso.ulaval.ca</t>
  </si>
  <si>
    <t>ADEC</t>
  </si>
  <si>
    <t>Enseignement collégial</t>
  </si>
  <si>
    <t>adec@asso.ulaval.ca</t>
  </si>
  <si>
    <t>AÉAÉÉ</t>
  </si>
  <si>
    <t>Association des étudiants d'administration et évaluation en éducation</t>
  </si>
  <si>
    <t>AECCSUL</t>
  </si>
  <si>
    <t>Chimie</t>
  </si>
  <si>
    <t xml:space="preserve"> aeccsul@asso.ulaval.ca </t>
  </si>
  <si>
    <t>AÉCCUL</t>
  </si>
  <si>
    <t>aeccul@asso.ulaval.ca</t>
  </si>
  <si>
    <t>AECSDEPUL</t>
  </si>
  <si>
    <t>Éducation physique</t>
  </si>
  <si>
    <t>aecsdepul@asso.ulaval.ca</t>
  </si>
  <si>
    <t>AECSDUL</t>
  </si>
  <si>
    <t>Droit</t>
  </si>
  <si>
    <t>aecsdul@asso.ulaval.ca</t>
  </si>
  <si>
    <t>AECSEL</t>
  </si>
  <si>
    <t>Études littéraires</t>
  </si>
  <si>
    <t>aecsel@asso.ulaval.ca</t>
  </si>
  <si>
    <t>AÉDAUL</t>
  </si>
  <si>
    <t>Doc admin</t>
  </si>
  <si>
    <t>aedaul@fsa.ulaval.ca</t>
  </si>
  <si>
    <t>AEDEGM</t>
  </si>
  <si>
    <t>Génie mécanique</t>
  </si>
  <si>
    <t>aedegm@asso.ulaval.ca</t>
  </si>
  <si>
    <t>AEDIAH</t>
  </si>
  <si>
    <t>Développement international et action humanitaire</t>
  </si>
  <si>
    <t>aediah@asso.ulaval.ca</t>
  </si>
  <si>
    <t>AÉDIL</t>
  </si>
  <si>
    <t>langues linguistique traduction</t>
  </si>
  <si>
    <t>aedil@asso.ulaval.ca</t>
  </si>
  <si>
    <t>AÉÉA</t>
  </si>
  <si>
    <t>Anthropologie</t>
  </si>
  <si>
    <t>aeea@asso.ulaval.ca</t>
  </si>
  <si>
    <t>AÉÉCSUL</t>
  </si>
  <si>
    <t>Économie</t>
  </si>
  <si>
    <t>aeecsul@asso.ulaval.ca</t>
  </si>
  <si>
    <t xml:space="preserve">Budget coordination aux affaires internes et associatives </t>
  </si>
  <si>
    <t>Adjointe Administrative et Adjointe à la réception</t>
  </si>
  <si>
    <t>Finance</t>
  </si>
  <si>
    <t>Externe</t>
  </si>
  <si>
    <t>Adjointe Administrative ou Adjointe à la réception</t>
  </si>
  <si>
    <t>Pedagogie</t>
  </si>
  <si>
    <t>Adjointe à la réception</t>
  </si>
  <si>
    <t xml:space="preserve"> Chaire publique, Café fou, Halte Garderie</t>
  </si>
  <si>
    <t xml:space="preserve">interne </t>
  </si>
  <si>
    <t>Total Finance</t>
  </si>
  <si>
    <t>Total Externe</t>
  </si>
  <si>
    <t>Total Chaire publique, Café fou, Halte Garderie</t>
  </si>
  <si>
    <t>Total Adjointe Administrative ou Adjointe à la réception</t>
  </si>
  <si>
    <t>Total Adjointe Administrative et Adjointe à la réception</t>
  </si>
  <si>
    <t>Total Adjointe à la reception</t>
  </si>
  <si>
    <t xml:space="preserve">Total Interne </t>
  </si>
  <si>
    <t xml:space="preserve">Total Pedagogie </t>
  </si>
  <si>
    <t xml:space="preserve">Redevances Impact Campus </t>
  </si>
  <si>
    <t xml:space="preserve">Fournitures de bureau </t>
  </si>
  <si>
    <t xml:space="preserve">Recherche </t>
  </si>
  <si>
    <t xml:space="preserve">Total Présidence </t>
  </si>
  <si>
    <t xml:space="preserve">Présidence  </t>
  </si>
  <si>
    <t>Total Communication</t>
  </si>
  <si>
    <t>Total  Recherche</t>
  </si>
  <si>
    <t xml:space="preserve">Budget attaché à la communication &amp; Graphiste </t>
  </si>
  <si>
    <t xml:space="preserve">Communication </t>
  </si>
  <si>
    <t>Revenus HG</t>
  </si>
  <si>
    <t>APMAL</t>
  </si>
  <si>
    <t xml:space="preserve">Maîtrise FSA </t>
  </si>
  <si>
    <t>apmal@asso,ulaval,ca</t>
  </si>
  <si>
    <t xml:space="preserve">Total des dépenses </t>
  </si>
  <si>
    <t>Exédant (déficit) des produits par rapport aux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</si>
</sst>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$&quot;_);[Red]\(#,##0\ &quot;$&quot;\)"/>
    <numFmt numFmtId="8" formatCode="#,##0.00\ &quot;$&quot;_);[Red]\(#,##0.00\ &quot;$&quot;\)"/>
    <numFmt numFmtId="44" formatCode="_ * #,##0.00_)\ &quot;$&quot;_ ;_ * \(#,##0.00\)\ &quot;$&quot;_ ;_ * &quot;-&quot;??_)\ &quot;$&quot;_ ;_ @_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6"/>
      <color theme="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Segoe UI Symbol"/>
      <family val="2"/>
    </font>
    <font>
      <u/>
      <sz val="11"/>
      <color theme="10"/>
      <name val="Aptos Narrow"/>
      <family val="2"/>
      <scheme val="minor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8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93838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theme="0"/>
      </right>
      <top/>
      <bottom style="double">
        <color theme="1"/>
      </bottom>
      <diagonal/>
    </border>
    <border>
      <left style="thin">
        <color theme="0"/>
      </left>
      <right style="thin">
        <color theme="0"/>
      </right>
      <top/>
      <bottom style="double">
        <color theme="1"/>
      </bottom>
      <diagonal/>
    </border>
    <border>
      <left style="thin">
        <color theme="0"/>
      </left>
      <right/>
      <top/>
      <bottom style="double">
        <color theme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44" fontId="6" fillId="3" borderId="0" xfId="1" applyFont="1" applyFill="1" applyBorder="1" applyAlignment="1">
      <alignment horizontal="right"/>
    </xf>
    <xf numFmtId="44" fontId="3" fillId="3" borderId="0" xfId="1" applyFont="1" applyFill="1" applyBorder="1" applyAlignment="1">
      <alignment horizontal="right"/>
    </xf>
    <xf numFmtId="44" fontId="6" fillId="0" borderId="2" xfId="1" applyFont="1" applyFill="1" applyBorder="1" applyAlignment="1">
      <alignment horizontal="right"/>
    </xf>
    <xf numFmtId="44" fontId="6" fillId="0" borderId="3" xfId="1" applyFont="1" applyFill="1" applyBorder="1" applyAlignment="1">
      <alignment horizontal="right"/>
    </xf>
    <xf numFmtId="44" fontId="6" fillId="2" borderId="2" xfId="1" applyFont="1" applyFill="1" applyBorder="1" applyAlignment="1">
      <alignment horizontal="right"/>
    </xf>
    <xf numFmtId="44" fontId="6" fillId="3" borderId="0" xfId="1" applyFont="1" applyFill="1" applyAlignment="1">
      <alignment horizontal="right"/>
    </xf>
    <xf numFmtId="44" fontId="6" fillId="0" borderId="4" xfId="1" applyFont="1" applyFill="1" applyBorder="1" applyAlignment="1">
      <alignment horizontal="right"/>
    </xf>
    <xf numFmtId="44" fontId="6" fillId="0" borderId="6" xfId="1" applyFont="1" applyFill="1" applyBorder="1" applyAlignment="1">
      <alignment horizontal="right"/>
    </xf>
    <xf numFmtId="44" fontId="6" fillId="2" borderId="4" xfId="1" applyFont="1" applyFill="1" applyBorder="1" applyAlignment="1">
      <alignment horizontal="right"/>
    </xf>
    <xf numFmtId="8" fontId="2" fillId="3" borderId="0" xfId="0" applyNumberFormat="1" applyFont="1" applyFill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5" fillId="6" borderId="16" xfId="0" applyFont="1" applyFill="1" applyBorder="1" applyAlignment="1">
      <alignment horizontal="left" vertical="top" wrapText="1"/>
    </xf>
    <xf numFmtId="15" fontId="5" fillId="6" borderId="17" xfId="0" applyNumberFormat="1" applyFont="1" applyFill="1" applyBorder="1" applyAlignment="1">
      <alignment horizontal="right"/>
    </xf>
    <xf numFmtId="15" fontId="5" fillId="6" borderId="18" xfId="0" applyNumberFormat="1" applyFont="1" applyFill="1" applyBorder="1" applyAlignment="1">
      <alignment horizontal="right"/>
    </xf>
    <xf numFmtId="0" fontId="10" fillId="7" borderId="19" xfId="0" applyFont="1" applyFill="1" applyBorder="1" applyAlignment="1">
      <alignment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14" fillId="9" borderId="21" xfId="2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14" fillId="10" borderId="21" xfId="2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9" borderId="22" xfId="0" applyFont="1" applyFill="1" applyBorder="1" applyAlignment="1">
      <alignment vertical="center" wrapText="1"/>
    </xf>
    <xf numFmtId="0" fontId="2" fillId="10" borderId="22" xfId="0" applyFont="1" applyFill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14" fillId="0" borderId="21" xfId="2" applyBorder="1" applyAlignment="1">
      <alignment horizontal="center" vertical="center" wrapText="1"/>
    </xf>
    <xf numFmtId="0" fontId="6" fillId="10" borderId="21" xfId="0" applyFont="1" applyFill="1" applyBorder="1" applyAlignment="1">
      <alignment horizontal="left" vertical="center" wrapText="1" indent="5"/>
    </xf>
    <xf numFmtId="0" fontId="8" fillId="6" borderId="1" xfId="0" applyFont="1" applyFill="1" applyBorder="1" applyAlignment="1">
      <alignment horizontal="left" vertical="top" wrapText="1"/>
    </xf>
    <xf numFmtId="8" fontId="8" fillId="6" borderId="1" xfId="0" applyNumberFormat="1" applyFont="1" applyFill="1" applyBorder="1" applyAlignment="1">
      <alignment horizontal="right"/>
    </xf>
    <xf numFmtId="0" fontId="16" fillId="0" borderId="2" xfId="0" applyFont="1" applyBorder="1" applyAlignment="1">
      <alignment horizontal="left"/>
    </xf>
    <xf numFmtId="44" fontId="16" fillId="2" borderId="2" xfId="1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4" fontId="6" fillId="2" borderId="5" xfId="1" applyFont="1" applyFill="1" applyBorder="1" applyAlignment="1">
      <alignment horizontal="right"/>
    </xf>
    <xf numFmtId="8" fontId="2" fillId="0" borderId="2" xfId="0" applyNumberFormat="1" applyFont="1" applyBorder="1" applyAlignment="1">
      <alignment horizontal="right"/>
    </xf>
    <xf numFmtId="44" fontId="6" fillId="2" borderId="3" xfId="1" applyFont="1" applyFill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44" fontId="6" fillId="0" borderId="1" xfId="1" applyFont="1" applyFill="1" applyBorder="1" applyAlignment="1">
      <alignment horizontal="right"/>
    </xf>
    <xf numFmtId="6" fontId="2" fillId="0" borderId="2" xfId="0" applyNumberFormat="1" applyFont="1" applyBorder="1" applyAlignment="1">
      <alignment horizontal="right"/>
    </xf>
    <xf numFmtId="44" fontId="6" fillId="2" borderId="7" xfId="1" applyFont="1" applyFill="1" applyBorder="1" applyAlignment="1">
      <alignment horizontal="right"/>
    </xf>
    <xf numFmtId="44" fontId="6" fillId="3" borderId="1" xfId="1" applyFont="1" applyFill="1" applyBorder="1" applyAlignment="1">
      <alignment horizontal="right"/>
    </xf>
    <xf numFmtId="0" fontId="8" fillId="11" borderId="4" xfId="0" applyFont="1" applyFill="1" applyBorder="1" applyAlignment="1">
      <alignment horizontal="left"/>
    </xf>
    <xf numFmtId="44" fontId="6" fillId="11" borderId="5" xfId="1" applyFont="1" applyFill="1" applyBorder="1" applyAlignment="1">
      <alignment horizontal="right"/>
    </xf>
    <xf numFmtId="44" fontId="6" fillId="11" borderId="0" xfId="1" applyFont="1" applyFill="1" applyBorder="1" applyAlignment="1">
      <alignment horizontal="right"/>
    </xf>
    <xf numFmtId="0" fontId="4" fillId="4" borderId="13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44" fontId="6" fillId="12" borderId="5" xfId="1" applyFont="1" applyFill="1" applyBorder="1" applyAlignment="1">
      <alignment horizontal="right"/>
    </xf>
    <xf numFmtId="44" fontId="6" fillId="12" borderId="0" xfId="1" applyFont="1" applyFill="1" applyBorder="1" applyAlignment="1">
      <alignment horizontal="right"/>
    </xf>
    <xf numFmtId="0" fontId="5" fillId="12" borderId="4" xfId="0" applyFont="1" applyFill="1" applyBorder="1" applyAlignment="1">
      <alignment horizontal="left"/>
    </xf>
    <xf numFmtId="0" fontId="5" fillId="12" borderId="4" xfId="0" applyFont="1" applyFill="1" applyBorder="1" applyAlignment="1">
      <alignment horizontal="left" wrapText="1"/>
    </xf>
    <xf numFmtId="0" fontId="15" fillId="12" borderId="4" xfId="0" applyFont="1" applyFill="1" applyBorder="1" applyAlignment="1">
      <alignment horizontal="left" vertical="top" wrapText="1"/>
    </xf>
    <xf numFmtId="44" fontId="16" fillId="12" borderId="5" xfId="1" applyFont="1" applyFill="1" applyBorder="1" applyAlignment="1">
      <alignment horizontal="right"/>
    </xf>
    <xf numFmtId="0" fontId="8" fillId="12" borderId="4" xfId="0" applyFont="1" applyFill="1" applyBorder="1" applyAlignment="1">
      <alignment horizontal="left"/>
    </xf>
    <xf numFmtId="0" fontId="5" fillId="12" borderId="4" xfId="0" applyFont="1" applyFill="1" applyBorder="1" applyAlignment="1">
      <alignment horizontal="left" vertical="top" wrapText="1"/>
    </xf>
    <xf numFmtId="44" fontId="6" fillId="12" borderId="25" xfId="1" applyFont="1" applyFill="1" applyBorder="1" applyAlignment="1">
      <alignment horizontal="right"/>
    </xf>
    <xf numFmtId="0" fontId="5" fillId="12" borderId="24" xfId="0" applyFont="1" applyFill="1" applyBorder="1" applyAlignment="1">
      <alignment horizontal="left"/>
    </xf>
    <xf numFmtId="0" fontId="16" fillId="0" borderId="0" xfId="0" applyFont="1"/>
    <xf numFmtId="0" fontId="3" fillId="0" borderId="0" xfId="0" applyFont="1"/>
    <xf numFmtId="44" fontId="6" fillId="0" borderId="0" xfId="1" applyFont="1" applyFill="1" applyBorder="1" applyAlignment="1">
      <alignment horizontal="right"/>
    </xf>
    <xf numFmtId="16" fontId="0" fillId="0" borderId="0" xfId="0" applyNumberFormat="1"/>
    <xf numFmtId="44" fontId="5" fillId="12" borderId="0" xfId="1" applyFont="1" applyFill="1" applyBorder="1" applyAlignment="1">
      <alignment horizontal="right"/>
    </xf>
    <xf numFmtId="44" fontId="15" fillId="12" borderId="0" xfId="1" applyFont="1" applyFill="1" applyBorder="1" applyAlignment="1">
      <alignment horizontal="right"/>
    </xf>
    <xf numFmtId="44" fontId="2" fillId="0" borderId="0" xfId="0" applyNumberFormat="1" applyFont="1"/>
    <xf numFmtId="6" fontId="2" fillId="3" borderId="2" xfId="0" applyNumberFormat="1" applyFont="1" applyFill="1" applyBorder="1" applyAlignment="1">
      <alignment horizontal="right"/>
    </xf>
    <xf numFmtId="8" fontId="2" fillId="3" borderId="2" xfId="0" applyNumberFormat="1" applyFont="1" applyFill="1" applyBorder="1" applyAlignment="1">
      <alignment horizontal="right"/>
    </xf>
    <xf numFmtId="8" fontId="2" fillId="3" borderId="6" xfId="0" applyNumberFormat="1" applyFont="1" applyFill="1" applyBorder="1" applyAlignment="1">
      <alignment horizontal="right"/>
    </xf>
    <xf numFmtId="0" fontId="5" fillId="12" borderId="0" xfId="0" applyFont="1" applyFill="1" applyAlignment="1">
      <alignment horizontal="left"/>
    </xf>
    <xf numFmtId="44" fontId="3" fillId="3" borderId="26" xfId="1" applyFont="1" applyFill="1" applyBorder="1" applyAlignment="1">
      <alignment horizontal="right"/>
    </xf>
    <xf numFmtId="44" fontId="6" fillId="2" borderId="0" xfId="1" applyFont="1" applyFill="1" applyBorder="1" applyAlignment="1">
      <alignment horizontal="right"/>
    </xf>
    <xf numFmtId="0" fontId="3" fillId="0" borderId="2" xfId="0" applyFont="1" applyBorder="1" applyAlignment="1">
      <alignment horizontal="left" vertical="top" wrapText="1"/>
    </xf>
    <xf numFmtId="44" fontId="3" fillId="0" borderId="2" xfId="1" applyFont="1" applyFill="1" applyBorder="1" applyAlignment="1">
      <alignment horizontal="right"/>
    </xf>
    <xf numFmtId="44" fontId="3" fillId="0" borderId="3" xfId="1" applyFont="1" applyFill="1" applyBorder="1" applyAlignment="1">
      <alignment horizontal="right"/>
    </xf>
    <xf numFmtId="0" fontId="3" fillId="0" borderId="6" xfId="0" applyFont="1" applyBorder="1" applyAlignment="1">
      <alignment horizontal="left" vertical="top" wrapText="1"/>
    </xf>
    <xf numFmtId="44" fontId="3" fillId="0" borderId="6" xfId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44" fontId="3" fillId="2" borderId="2" xfId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44" fontId="6" fillId="3" borderId="26" xfId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1" fillId="8" borderId="19" xfId="0" applyFont="1" applyFill="1" applyBorder="1" applyAlignment="1">
      <alignment horizontal="left" vertical="center" wrapText="1" indent="5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8" fontId="3" fillId="0" borderId="0" xfId="0" applyNumberFormat="1" applyFont="1" applyBorder="1" applyAlignment="1">
      <alignment horizontal="left"/>
    </xf>
    <xf numFmtId="44" fontId="5" fillId="6" borderId="0" xfId="1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8" fontId="2" fillId="0" borderId="2" xfId="0" applyNumberFormat="1" applyFont="1" applyFill="1" applyBorder="1" applyAlignment="1">
      <alignment horizontal="right"/>
    </xf>
    <xf numFmtId="15" fontId="5" fillId="11" borderId="18" xfId="0" applyNumberFormat="1" applyFont="1" applyFill="1" applyBorder="1" applyAlignment="1">
      <alignment horizontal="right"/>
    </xf>
    <xf numFmtId="0" fontId="5" fillId="6" borderId="24" xfId="0" applyFont="1" applyFill="1" applyBorder="1" applyAlignment="1">
      <alignment horizontal="left"/>
    </xf>
    <xf numFmtId="8" fontId="3" fillId="0" borderId="2" xfId="0" applyNumberFormat="1" applyFont="1" applyBorder="1" applyAlignment="1">
      <alignment horizontal="right"/>
    </xf>
    <xf numFmtId="8" fontId="3" fillId="3" borderId="3" xfId="0" applyNumberFormat="1" applyFont="1" applyFill="1" applyBorder="1" applyAlignment="1">
      <alignment horizontal="right"/>
    </xf>
    <xf numFmtId="44" fontId="5" fillId="6" borderId="25" xfId="1" applyFont="1" applyFill="1" applyBorder="1" applyAlignment="1">
      <alignment horizontal="right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A3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ohamed Ali Ouattara Danhin" id="{336351E0-B25B-4B44-805C-84700CA16502}" userId="S::MADAN98@ulaval.ca::ab556de2-9376-4162-938e-0e1b0b39e5d3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4-09-26T20:18:07.65" personId="{336351E0-B25B-4B44-805C-84700CA16502}" id="{1122FE72-48E8-4D0D-9428-F641A02EDC3D}">
    <text>GL-615140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C933-E6D1-4F1B-ACAB-505FB9456D18}">
  <dimension ref="A1:U77"/>
  <sheetViews>
    <sheetView tabSelected="1" topLeftCell="A52" zoomScaleNormal="100" workbookViewId="0">
      <selection activeCell="E74" sqref="E74"/>
    </sheetView>
  </sheetViews>
  <sheetFormatPr baseColWidth="10" defaultColWidth="11.5703125" defaultRowHeight="15" x14ac:dyDescent="0.25"/>
  <cols>
    <col min="1" max="1" width="48" style="1" customWidth="1"/>
    <col min="2" max="2" width="16.28515625" style="1" customWidth="1"/>
    <col min="3" max="3" width="22.140625" style="1" customWidth="1"/>
    <col min="4" max="4" width="11.5703125" style="1"/>
    <col min="5" max="5" width="13.42578125" style="1" bestFit="1" customWidth="1"/>
    <col min="6" max="9" width="11.5703125" style="1"/>
    <col min="10" max="10" width="12.42578125" style="1" bestFit="1" customWidth="1"/>
    <col min="11" max="16384" width="11.5703125" style="1"/>
  </cols>
  <sheetData>
    <row r="1" spans="1:9" ht="15.75" thickBot="1" x14ac:dyDescent="0.3">
      <c r="A1" s="94"/>
      <c r="B1" s="94"/>
      <c r="C1" s="94"/>
      <c r="D1" s="94"/>
      <c r="E1" s="94"/>
      <c r="F1" s="94"/>
      <c r="G1" s="94"/>
      <c r="H1" s="94"/>
    </row>
    <row r="2" spans="1:9" ht="17.45" customHeight="1" x14ac:dyDescent="0.25">
      <c r="A2" s="95" t="s">
        <v>7</v>
      </c>
      <c r="B2" s="96"/>
      <c r="C2" s="96"/>
      <c r="D2" s="97" t="s">
        <v>47</v>
      </c>
      <c r="E2" s="98"/>
      <c r="F2" s="98"/>
      <c r="G2" s="98"/>
      <c r="H2" s="99"/>
    </row>
    <row r="3" spans="1:9" ht="14.45" customHeight="1" thickBot="1" x14ac:dyDescent="0.3">
      <c r="A3" s="59"/>
      <c r="B3" s="60"/>
      <c r="C3" s="61"/>
      <c r="D3" s="100"/>
      <c r="E3" s="101"/>
      <c r="F3" s="101"/>
      <c r="G3" s="101"/>
      <c r="H3" s="102"/>
    </row>
    <row r="4" spans="1:9" s="112" customFormat="1" ht="15" customHeight="1" thickBot="1" x14ac:dyDescent="0.3">
      <c r="A4" s="56" t="s">
        <v>123</v>
      </c>
      <c r="B4" s="119" t="s">
        <v>1</v>
      </c>
      <c r="C4" s="119" t="s">
        <v>2</v>
      </c>
      <c r="D4" s="108"/>
      <c r="E4" s="109"/>
      <c r="F4" s="109"/>
      <c r="G4" s="109"/>
      <c r="H4" s="110"/>
    </row>
    <row r="5" spans="1:9" ht="15" customHeight="1" thickTop="1" x14ac:dyDescent="0.25">
      <c r="A5" s="45" t="s">
        <v>142</v>
      </c>
      <c r="B5" s="48">
        <v>3000</v>
      </c>
      <c r="C5" s="2">
        <v>3000</v>
      </c>
    </row>
    <row r="6" spans="1:9" x14ac:dyDescent="0.25">
      <c r="A6" s="46" t="s">
        <v>44</v>
      </c>
      <c r="B6" s="50">
        <v>5000</v>
      </c>
      <c r="C6" s="3">
        <v>5000</v>
      </c>
    </row>
    <row r="7" spans="1:9" x14ac:dyDescent="0.25">
      <c r="A7" s="46" t="s">
        <v>45</v>
      </c>
      <c r="B7" s="50">
        <v>200000</v>
      </c>
      <c r="C7" s="2">
        <v>500000</v>
      </c>
    </row>
    <row r="8" spans="1:9" s="112" customFormat="1" x14ac:dyDescent="0.25">
      <c r="A8" s="68" t="s">
        <v>131</v>
      </c>
      <c r="B8" s="62"/>
      <c r="C8" s="76">
        <f>SUM(C5:C7)</f>
        <v>508000</v>
      </c>
    </row>
    <row r="9" spans="1:9" s="112" customFormat="1" ht="15" customHeight="1" x14ac:dyDescent="0.25">
      <c r="A9" s="56" t="s">
        <v>118</v>
      </c>
      <c r="B9" s="57"/>
      <c r="C9" s="58"/>
      <c r="D9" s="111"/>
    </row>
    <row r="10" spans="1:9" x14ac:dyDescent="0.25">
      <c r="A10" s="15" t="s">
        <v>20</v>
      </c>
      <c r="B10" s="5">
        <v>7500</v>
      </c>
      <c r="C10" s="2">
        <v>7500</v>
      </c>
    </row>
    <row r="11" spans="1:9" x14ac:dyDescent="0.25">
      <c r="A11" s="12" t="s">
        <v>39</v>
      </c>
      <c r="B11" s="50">
        <v>3500</v>
      </c>
      <c r="C11" s="2">
        <v>3500</v>
      </c>
      <c r="D11" s="73"/>
      <c r="E11" s="72"/>
      <c r="F11" s="72"/>
      <c r="G11" s="72"/>
      <c r="H11" s="72"/>
      <c r="I11" s="72"/>
    </row>
    <row r="12" spans="1:9" x14ac:dyDescent="0.25">
      <c r="A12" s="85" t="s">
        <v>22</v>
      </c>
      <c r="B12" s="86">
        <v>76970.89</v>
      </c>
      <c r="C12" s="3">
        <v>77000</v>
      </c>
    </row>
    <row r="13" spans="1:9" x14ac:dyDescent="0.25">
      <c r="A13" s="85" t="s">
        <v>134</v>
      </c>
      <c r="B13" s="87">
        <v>38485.46</v>
      </c>
      <c r="C13" s="3">
        <v>40000</v>
      </c>
    </row>
    <row r="14" spans="1:9" x14ac:dyDescent="0.25">
      <c r="A14" s="85" t="s">
        <v>21</v>
      </c>
      <c r="B14" s="87">
        <v>47285</v>
      </c>
      <c r="C14" s="7">
        <v>37000</v>
      </c>
    </row>
    <row r="15" spans="1:9" x14ac:dyDescent="0.25">
      <c r="A15" s="85" t="s">
        <v>15</v>
      </c>
      <c r="B15" s="87">
        <v>16000</v>
      </c>
      <c r="C15" s="2">
        <v>16000</v>
      </c>
      <c r="D15" s="72"/>
    </row>
    <row r="16" spans="1:9" s="112" customFormat="1" ht="28.5" x14ac:dyDescent="0.25">
      <c r="A16" s="66" t="s">
        <v>130</v>
      </c>
      <c r="B16" s="67"/>
      <c r="C16" s="76">
        <f>SUM(C10:C15)</f>
        <v>181000</v>
      </c>
    </row>
    <row r="17" spans="1:21" s="112" customFormat="1" ht="15" customHeight="1" x14ac:dyDescent="0.25">
      <c r="A17" s="56" t="s">
        <v>121</v>
      </c>
      <c r="B17" s="57"/>
      <c r="C17" s="58"/>
      <c r="D17" s="111"/>
    </row>
    <row r="18" spans="1:21" x14ac:dyDescent="0.25">
      <c r="A18" s="20" t="s">
        <v>29</v>
      </c>
      <c r="B18" s="54">
        <v>250000</v>
      </c>
      <c r="C18" s="3">
        <v>250000</v>
      </c>
    </row>
    <row r="19" spans="1:21" x14ac:dyDescent="0.25">
      <c r="A19" s="21" t="s">
        <v>24</v>
      </c>
      <c r="B19" s="84">
        <v>152540</v>
      </c>
      <c r="C19" s="3">
        <v>151300.32</v>
      </c>
    </row>
    <row r="20" spans="1:21" x14ac:dyDescent="0.25">
      <c r="A20" s="21" t="s">
        <v>25</v>
      </c>
      <c r="B20" s="84">
        <v>4500</v>
      </c>
      <c r="C20" s="3">
        <v>4500</v>
      </c>
      <c r="D20" s="73"/>
      <c r="E20" s="72"/>
    </row>
    <row r="21" spans="1:21" x14ac:dyDescent="0.25">
      <c r="A21" s="21" t="s">
        <v>26</v>
      </c>
      <c r="B21" s="84">
        <v>5000</v>
      </c>
      <c r="C21" s="3">
        <v>5000</v>
      </c>
      <c r="D21" s="73"/>
    </row>
    <row r="22" spans="1:21" x14ac:dyDescent="0.25">
      <c r="A22" s="18" t="s">
        <v>135</v>
      </c>
      <c r="B22" s="10">
        <v>3000</v>
      </c>
      <c r="C22" s="83">
        <v>3000</v>
      </c>
      <c r="D22" s="73"/>
    </row>
    <row r="23" spans="1:21" x14ac:dyDescent="0.25">
      <c r="A23" s="19" t="s">
        <v>27</v>
      </c>
      <c r="B23" s="6">
        <v>9000</v>
      </c>
      <c r="C23" s="3">
        <v>9000</v>
      </c>
      <c r="D23" s="73"/>
    </row>
    <row r="24" spans="1:21" x14ac:dyDescent="0.25">
      <c r="A24" s="19" t="s">
        <v>32</v>
      </c>
      <c r="B24" s="6">
        <v>9279.36</v>
      </c>
      <c r="C24" s="3">
        <v>9585</v>
      </c>
      <c r="D24" s="73"/>
    </row>
    <row r="25" spans="1:21" x14ac:dyDescent="0.25">
      <c r="A25" s="19" t="s">
        <v>30</v>
      </c>
      <c r="B25" s="6">
        <v>30000</v>
      </c>
      <c r="C25" s="3">
        <v>30000</v>
      </c>
      <c r="D25" s="73"/>
    </row>
    <row r="26" spans="1:21" x14ac:dyDescent="0.25">
      <c r="A26" s="19" t="s">
        <v>31</v>
      </c>
      <c r="B26" s="6">
        <v>1500</v>
      </c>
      <c r="C26" s="3">
        <v>1500</v>
      </c>
      <c r="D26" s="73"/>
    </row>
    <row r="27" spans="1:21" x14ac:dyDescent="0.25">
      <c r="A27" s="19" t="s">
        <v>33</v>
      </c>
      <c r="B27" s="6">
        <v>5000</v>
      </c>
      <c r="C27" s="3">
        <v>5000</v>
      </c>
      <c r="D27" s="73"/>
    </row>
    <row r="28" spans="1:21" x14ac:dyDescent="0.25">
      <c r="A28" s="19" t="s">
        <v>34</v>
      </c>
      <c r="B28" s="6">
        <v>10000</v>
      </c>
      <c r="C28" s="3">
        <f>10000+15000</f>
        <v>25000</v>
      </c>
      <c r="D28" s="73"/>
      <c r="Q28" s="94"/>
      <c r="R28" s="94"/>
      <c r="S28" s="94"/>
      <c r="T28" s="94"/>
      <c r="U28" s="94"/>
    </row>
    <row r="29" spans="1:21" s="112" customFormat="1" x14ac:dyDescent="0.25">
      <c r="A29" s="64" t="s">
        <v>129</v>
      </c>
      <c r="B29" s="62"/>
      <c r="C29" s="77">
        <f>SUM(C18:C28)</f>
        <v>493885.32</v>
      </c>
    </row>
    <row r="30" spans="1:21" s="112" customFormat="1" ht="15" customHeight="1" x14ac:dyDescent="0.25">
      <c r="A30" s="56" t="s">
        <v>124</v>
      </c>
      <c r="B30" s="57"/>
      <c r="C30" s="58"/>
      <c r="D30" s="111"/>
    </row>
    <row r="31" spans="1:21" x14ac:dyDescent="0.25">
      <c r="A31" s="16" t="s">
        <v>16</v>
      </c>
      <c r="B31" s="4">
        <v>5000</v>
      </c>
      <c r="C31" s="2">
        <v>47762.720000000001</v>
      </c>
      <c r="D31" s="73"/>
    </row>
    <row r="32" spans="1:21" x14ac:dyDescent="0.25">
      <c r="A32" s="19" t="s">
        <v>46</v>
      </c>
      <c r="B32" s="6">
        <v>50960</v>
      </c>
      <c r="C32" s="2">
        <v>45000</v>
      </c>
    </row>
    <row r="33" spans="1:8" s="112" customFormat="1" x14ac:dyDescent="0.25">
      <c r="A33" s="64" t="s">
        <v>128</v>
      </c>
      <c r="B33" s="62"/>
      <c r="C33" s="76">
        <f>SUM(C31:C32)</f>
        <v>92762.72</v>
      </c>
    </row>
    <row r="34" spans="1:8" s="112" customFormat="1" ht="15" customHeight="1" x14ac:dyDescent="0.25">
      <c r="A34" s="56" t="s">
        <v>120</v>
      </c>
      <c r="B34" s="57"/>
      <c r="C34" s="58"/>
      <c r="D34" s="111"/>
    </row>
    <row r="35" spans="1:8" ht="12" customHeight="1" x14ac:dyDescent="0.25">
      <c r="A35" s="15" t="s">
        <v>19</v>
      </c>
      <c r="B35" s="4">
        <v>20000</v>
      </c>
      <c r="C35" s="2">
        <v>30000</v>
      </c>
    </row>
    <row r="36" spans="1:8" x14ac:dyDescent="0.25">
      <c r="A36" s="88" t="s">
        <v>23</v>
      </c>
      <c r="B36" s="89">
        <v>5000</v>
      </c>
      <c r="C36" s="3">
        <v>5000</v>
      </c>
    </row>
    <row r="37" spans="1:8" x14ac:dyDescent="0.25">
      <c r="A37" s="17" t="s">
        <v>17</v>
      </c>
      <c r="B37" s="9">
        <v>100</v>
      </c>
      <c r="C37" s="2">
        <v>500</v>
      </c>
    </row>
    <row r="38" spans="1:8" x14ac:dyDescent="0.25">
      <c r="A38" s="21" t="s">
        <v>42</v>
      </c>
      <c r="B38" s="74">
        <v>0</v>
      </c>
      <c r="C38" s="2">
        <v>15000</v>
      </c>
    </row>
    <row r="39" spans="1:8" s="112" customFormat="1" x14ac:dyDescent="0.25">
      <c r="A39" s="82" t="s">
        <v>127</v>
      </c>
      <c r="B39" s="63"/>
      <c r="C39" s="76">
        <f>SUM(C35:C38)</f>
        <v>50500</v>
      </c>
    </row>
    <row r="40" spans="1:8" s="112" customFormat="1" ht="15" customHeight="1" x14ac:dyDescent="0.25">
      <c r="A40" s="56" t="s">
        <v>119</v>
      </c>
      <c r="B40" s="57"/>
      <c r="C40" s="58"/>
      <c r="D40" s="111"/>
    </row>
    <row r="41" spans="1:8" ht="24" customHeight="1" x14ac:dyDescent="0.25">
      <c r="A41" s="14" t="s">
        <v>18</v>
      </c>
      <c r="B41" s="8">
        <v>100000</v>
      </c>
      <c r="C41" s="2">
        <f>B41*1.2</f>
        <v>120000</v>
      </c>
      <c r="D41" s="94"/>
      <c r="E41" s="94"/>
      <c r="F41" s="94"/>
      <c r="G41" s="94"/>
      <c r="H41" s="94"/>
    </row>
    <row r="42" spans="1:8" x14ac:dyDescent="0.25">
      <c r="A42" s="15" t="s">
        <v>14</v>
      </c>
      <c r="B42" s="4">
        <v>34000</v>
      </c>
      <c r="C42" s="2">
        <v>40000</v>
      </c>
      <c r="D42" s="73"/>
    </row>
    <row r="43" spans="1:8" x14ac:dyDescent="0.25">
      <c r="A43" s="43" t="s">
        <v>40</v>
      </c>
      <c r="B43" s="44">
        <v>4000</v>
      </c>
      <c r="C43" s="3">
        <v>5000</v>
      </c>
    </row>
    <row r="44" spans="1:8" s="112" customFormat="1" x14ac:dyDescent="0.25">
      <c r="A44" s="65" t="s">
        <v>126</v>
      </c>
      <c r="B44" s="62"/>
      <c r="C44" s="77">
        <f>SUM(C41:C43)</f>
        <v>165000</v>
      </c>
    </row>
    <row r="45" spans="1:8" s="112" customFormat="1" ht="15" customHeight="1" x14ac:dyDescent="0.25">
      <c r="A45" s="56" t="s">
        <v>125</v>
      </c>
      <c r="B45" s="57"/>
      <c r="C45" s="58"/>
      <c r="D45" s="111"/>
    </row>
    <row r="46" spans="1:8" x14ac:dyDescent="0.25">
      <c r="A46" s="90" t="s">
        <v>38</v>
      </c>
      <c r="B46" s="91">
        <v>2000</v>
      </c>
      <c r="C46" s="3">
        <v>10000</v>
      </c>
    </row>
    <row r="47" spans="1:8" x14ac:dyDescent="0.25">
      <c r="A47" s="19" t="s">
        <v>117</v>
      </c>
      <c r="B47" s="4">
        <v>17000</v>
      </c>
      <c r="C47" s="2">
        <v>45000</v>
      </c>
    </row>
    <row r="48" spans="1:8" s="112" customFormat="1" x14ac:dyDescent="0.25">
      <c r="A48" s="64" t="s">
        <v>132</v>
      </c>
      <c r="B48" s="62"/>
      <c r="C48" s="76">
        <f>SUM(C46:C47)</f>
        <v>55000</v>
      </c>
      <c r="D48" s="113"/>
      <c r="E48" s="113"/>
      <c r="F48" s="113"/>
      <c r="G48" s="113"/>
      <c r="H48" s="113"/>
    </row>
    <row r="49" spans="1:10" s="112" customFormat="1" ht="15" customHeight="1" x14ac:dyDescent="0.25">
      <c r="A49" s="56" t="s">
        <v>122</v>
      </c>
      <c r="B49" s="57"/>
      <c r="C49" s="58"/>
      <c r="D49" s="111"/>
    </row>
    <row r="50" spans="1:10" x14ac:dyDescent="0.25">
      <c r="A50" s="19" t="s">
        <v>41</v>
      </c>
      <c r="B50" s="4">
        <v>0</v>
      </c>
      <c r="C50" s="2">
        <f>2500*2</f>
        <v>5000</v>
      </c>
    </row>
    <row r="51" spans="1:10" s="112" customFormat="1" x14ac:dyDescent="0.25">
      <c r="A51" s="69" t="s">
        <v>133</v>
      </c>
      <c r="B51" s="62"/>
      <c r="C51" s="76">
        <f>SUM(C50:C50)</f>
        <v>5000</v>
      </c>
    </row>
    <row r="52" spans="1:10" s="112" customFormat="1" ht="15" customHeight="1" x14ac:dyDescent="0.25">
      <c r="A52" s="56" t="s">
        <v>138</v>
      </c>
      <c r="B52" s="57"/>
      <c r="C52" s="58"/>
      <c r="D52" s="111"/>
    </row>
    <row r="53" spans="1:10" x14ac:dyDescent="0.25">
      <c r="A53" s="19" t="s">
        <v>36</v>
      </c>
      <c r="B53" s="6">
        <v>4000</v>
      </c>
      <c r="C53" s="2">
        <v>5000</v>
      </c>
    </row>
    <row r="54" spans="1:10" x14ac:dyDescent="0.25">
      <c r="A54" s="92" t="s">
        <v>37</v>
      </c>
      <c r="B54" s="84">
        <v>6000</v>
      </c>
      <c r="C54" s="2">
        <v>10000</v>
      </c>
    </row>
    <row r="55" spans="1:10" x14ac:dyDescent="0.25">
      <c r="A55" s="18" t="s">
        <v>43</v>
      </c>
      <c r="B55" s="8">
        <v>0</v>
      </c>
      <c r="C55" s="93">
        <v>1000</v>
      </c>
    </row>
    <row r="56" spans="1:10" s="112" customFormat="1" x14ac:dyDescent="0.25">
      <c r="A56" s="66" t="s">
        <v>137</v>
      </c>
      <c r="B56" s="67"/>
      <c r="C56" s="77">
        <f>SUM(C53:C55)</f>
        <v>16000</v>
      </c>
    </row>
    <row r="57" spans="1:10" s="112" customFormat="1" ht="14.25" customHeight="1" x14ac:dyDescent="0.25">
      <c r="A57" s="56" t="s">
        <v>28</v>
      </c>
      <c r="B57" s="57"/>
      <c r="C57" s="58"/>
      <c r="D57" s="111"/>
    </row>
    <row r="58" spans="1:10" x14ac:dyDescent="0.25">
      <c r="A58" s="19" t="s">
        <v>141</v>
      </c>
      <c r="B58" s="6">
        <v>10000</v>
      </c>
      <c r="C58" s="2">
        <v>20000</v>
      </c>
    </row>
    <row r="59" spans="1:10" s="112" customFormat="1" x14ac:dyDescent="0.25">
      <c r="A59" s="66" t="s">
        <v>139</v>
      </c>
      <c r="B59" s="62"/>
      <c r="C59" s="76">
        <f>SUM(C58)</f>
        <v>20000</v>
      </c>
    </row>
    <row r="60" spans="1:10" s="112" customFormat="1" ht="14.25" customHeight="1" x14ac:dyDescent="0.25">
      <c r="A60" s="56" t="s">
        <v>136</v>
      </c>
      <c r="B60" s="57"/>
      <c r="C60" s="58"/>
      <c r="D60" s="111"/>
    </row>
    <row r="61" spans="1:10" x14ac:dyDescent="0.25">
      <c r="A61" s="19" t="s">
        <v>35</v>
      </c>
      <c r="B61" s="6">
        <v>10000</v>
      </c>
      <c r="C61" s="2">
        <v>25000</v>
      </c>
    </row>
    <row r="62" spans="1:10" s="112" customFormat="1" x14ac:dyDescent="0.25">
      <c r="A62" s="71" t="s">
        <v>140</v>
      </c>
      <c r="B62" s="70"/>
      <c r="C62" s="76">
        <f>C61</f>
        <v>25000</v>
      </c>
    </row>
    <row r="63" spans="1:10" x14ac:dyDescent="0.25">
      <c r="A63" s="120" t="s">
        <v>147</v>
      </c>
      <c r="B63" s="123">
        <f>SUM(B5:B62)</f>
        <v>1145620.71</v>
      </c>
      <c r="C63" s="116">
        <f>SUM(C8+C16+C29+C33+C39+C44+C48+C51+C56+C59+C62)</f>
        <v>1612148.04</v>
      </c>
      <c r="J63" s="78"/>
    </row>
    <row r="64" spans="1:10" ht="15.75" thickBot="1" x14ac:dyDescent="0.3">
      <c r="A64" s="22" t="s">
        <v>0</v>
      </c>
      <c r="B64" s="23" t="s">
        <v>1</v>
      </c>
      <c r="C64" s="24" t="s">
        <v>2</v>
      </c>
      <c r="D64" s="114"/>
      <c r="E64" s="114"/>
      <c r="F64" s="114"/>
      <c r="G64" s="114"/>
      <c r="H64" s="114"/>
    </row>
    <row r="65" spans="1:5" ht="15.75" thickTop="1" x14ac:dyDescent="0.25">
      <c r="A65" s="12" t="s">
        <v>3</v>
      </c>
      <c r="B65" s="53">
        <v>1100000</v>
      </c>
      <c r="C65" s="79">
        <v>1053954.1599999999</v>
      </c>
    </row>
    <row r="66" spans="1:5" x14ac:dyDescent="0.25">
      <c r="A66" s="12" t="s">
        <v>8</v>
      </c>
      <c r="B66" s="49">
        <v>29000</v>
      </c>
      <c r="C66" s="80">
        <v>29000</v>
      </c>
    </row>
    <row r="67" spans="1:5" x14ac:dyDescent="0.25">
      <c r="A67" s="12" t="s">
        <v>4</v>
      </c>
      <c r="B67" s="121">
        <v>11847</v>
      </c>
      <c r="C67" s="122">
        <v>11847</v>
      </c>
      <c r="D67" s="115"/>
    </row>
    <row r="68" spans="1:5" x14ac:dyDescent="0.25">
      <c r="A68" s="12" t="s">
        <v>9</v>
      </c>
      <c r="B68" s="49">
        <v>267.04000000000002</v>
      </c>
      <c r="C68" s="11">
        <v>0</v>
      </c>
    </row>
    <row r="69" spans="1:5" x14ac:dyDescent="0.25">
      <c r="A69" s="117" t="s">
        <v>143</v>
      </c>
      <c r="B69" s="118"/>
      <c r="C69" s="11">
        <v>0</v>
      </c>
    </row>
    <row r="70" spans="1:5" x14ac:dyDescent="0.25">
      <c r="A70" s="12" t="s">
        <v>11</v>
      </c>
      <c r="B70" s="49">
        <v>2000</v>
      </c>
      <c r="C70" s="80">
        <v>2000</v>
      </c>
    </row>
    <row r="71" spans="1:5" x14ac:dyDescent="0.25">
      <c r="A71" s="12" t="s">
        <v>12</v>
      </c>
      <c r="B71" s="4">
        <v>0</v>
      </c>
      <c r="C71" s="2">
        <v>0</v>
      </c>
    </row>
    <row r="72" spans="1:5" ht="17.25" customHeight="1" x14ac:dyDescent="0.25">
      <c r="A72" s="12" t="s">
        <v>5</v>
      </c>
      <c r="B72" s="9">
        <v>0</v>
      </c>
      <c r="C72" s="2">
        <v>0</v>
      </c>
    </row>
    <row r="73" spans="1:5" ht="15.75" thickBot="1" x14ac:dyDescent="0.3">
      <c r="A73" s="13" t="s">
        <v>10</v>
      </c>
      <c r="B73" s="51">
        <v>4000</v>
      </c>
      <c r="C73" s="81">
        <v>4000</v>
      </c>
    </row>
    <row r="74" spans="1:5" ht="16.5" thickTop="1" thickBot="1" x14ac:dyDescent="0.3">
      <c r="A74" s="47" t="s">
        <v>6</v>
      </c>
      <c r="B74" s="52">
        <v>0</v>
      </c>
      <c r="C74" s="55">
        <v>0</v>
      </c>
    </row>
    <row r="75" spans="1:5" ht="16.5" thickTop="1" thickBot="1" x14ac:dyDescent="0.3">
      <c r="A75" s="41" t="s">
        <v>13</v>
      </c>
      <c r="B75" s="42">
        <f>SUM(B65:B74)</f>
        <v>1147114.04</v>
      </c>
      <c r="C75" s="42">
        <f>SUM(C65:C74)</f>
        <v>1100801.1599999999</v>
      </c>
      <c r="E75" s="78"/>
    </row>
    <row r="76" spans="1:5" ht="30" thickTop="1" thickBot="1" x14ac:dyDescent="0.3">
      <c r="A76" s="41" t="s">
        <v>148</v>
      </c>
      <c r="B76" s="42">
        <f>B75-B63</f>
        <v>1493.3300000000745</v>
      </c>
      <c r="C76" s="42">
        <f>C75-C63</f>
        <v>-511346.88000000012</v>
      </c>
    </row>
    <row r="77" spans="1:5" ht="15.75" thickTop="1" x14ac:dyDescent="0.25">
      <c r="E77" s="78"/>
    </row>
  </sheetData>
  <autoFilter ref="A4:C75" xr:uid="{7741C933-E6D1-4F1B-ACAB-505FB9456D18}"/>
  <mergeCells count="5">
    <mergeCell ref="A1:H1"/>
    <mergeCell ref="D41:H41"/>
    <mergeCell ref="Q28:U28"/>
    <mergeCell ref="A2:C2"/>
    <mergeCell ref="D2:H4"/>
  </mergeCells>
  <phoneticPr fontId="17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DBC7D-D817-4A18-8040-372CF641A4EC}">
  <dimension ref="A1:L31"/>
  <sheetViews>
    <sheetView workbookViewId="0">
      <selection activeCell="F2" sqref="F2"/>
    </sheetView>
  </sheetViews>
  <sheetFormatPr baseColWidth="10" defaultRowHeight="15" x14ac:dyDescent="0.25"/>
  <cols>
    <col min="3" max="5" width="27.28515625" customWidth="1"/>
  </cols>
  <sheetData>
    <row r="1" spans="1:6" ht="15.75" thickBot="1" x14ac:dyDescent="0.3">
      <c r="A1" s="25"/>
      <c r="B1" s="26" t="s">
        <v>48</v>
      </c>
      <c r="C1" s="26" t="s">
        <v>49</v>
      </c>
      <c r="D1" s="105" t="s">
        <v>50</v>
      </c>
      <c r="E1" s="105"/>
    </row>
    <row r="2" spans="1:6" ht="15.75" thickBot="1" x14ac:dyDescent="0.3">
      <c r="A2" s="28"/>
      <c r="B2" s="29" t="s">
        <v>51</v>
      </c>
      <c r="C2" s="29" t="s">
        <v>52</v>
      </c>
      <c r="D2" s="30" t="s">
        <v>53</v>
      </c>
      <c r="E2" s="29" t="s">
        <v>54</v>
      </c>
      <c r="F2">
        <v>1</v>
      </c>
    </row>
    <row r="3" spans="1:6" ht="17.25" thickBot="1" x14ac:dyDescent="0.3">
      <c r="A3" s="31" t="s">
        <v>55</v>
      </c>
      <c r="B3" s="32" t="s">
        <v>56</v>
      </c>
      <c r="C3" s="32" t="s">
        <v>57</v>
      </c>
      <c r="D3" s="33" t="s">
        <v>58</v>
      </c>
      <c r="E3" s="32" t="s">
        <v>54</v>
      </c>
      <c r="F3">
        <f>1+F2</f>
        <v>2</v>
      </c>
    </row>
    <row r="4" spans="1:6" ht="15.75" thickBot="1" x14ac:dyDescent="0.3">
      <c r="A4" s="27"/>
      <c r="B4" s="32" t="s">
        <v>59</v>
      </c>
      <c r="C4" s="32" t="s">
        <v>60</v>
      </c>
      <c r="D4" s="33" t="s">
        <v>61</v>
      </c>
      <c r="E4" s="32" t="s">
        <v>54</v>
      </c>
      <c r="F4">
        <f t="shared" ref="F4:F27" si="0">1+F3</f>
        <v>3</v>
      </c>
    </row>
    <row r="5" spans="1:6" ht="17.25" thickBot="1" x14ac:dyDescent="0.3">
      <c r="A5" s="31" t="s">
        <v>55</v>
      </c>
      <c r="B5" s="32" t="s">
        <v>62</v>
      </c>
      <c r="C5" s="32" t="s">
        <v>63</v>
      </c>
      <c r="D5" s="33" t="s">
        <v>64</v>
      </c>
      <c r="E5" s="32" t="s">
        <v>54</v>
      </c>
      <c r="F5">
        <f t="shared" si="0"/>
        <v>4</v>
      </c>
    </row>
    <row r="6" spans="1:6" ht="17.25" thickBot="1" x14ac:dyDescent="0.3">
      <c r="A6" s="31" t="s">
        <v>55</v>
      </c>
      <c r="B6" s="32" t="s">
        <v>65</v>
      </c>
      <c r="C6" s="32" t="s">
        <v>66</v>
      </c>
      <c r="D6" s="33" t="s">
        <v>67</v>
      </c>
      <c r="E6" s="32" t="s">
        <v>54</v>
      </c>
      <c r="F6">
        <f t="shared" si="0"/>
        <v>5</v>
      </c>
    </row>
    <row r="7" spans="1:6" ht="15.75" thickBot="1" x14ac:dyDescent="0.3">
      <c r="A7" s="27"/>
      <c r="B7" s="32" t="s">
        <v>68</v>
      </c>
      <c r="C7" s="32" t="s">
        <v>69</v>
      </c>
      <c r="D7" s="33" t="s">
        <v>70</v>
      </c>
      <c r="E7" s="32" t="s">
        <v>54</v>
      </c>
      <c r="F7">
        <f t="shared" si="0"/>
        <v>6</v>
      </c>
    </row>
    <row r="8" spans="1:6" ht="17.25" thickBot="1" x14ac:dyDescent="0.3">
      <c r="A8" s="31" t="s">
        <v>55</v>
      </c>
      <c r="B8" s="32" t="s">
        <v>71</v>
      </c>
      <c r="C8" s="32" t="s">
        <v>72</v>
      </c>
      <c r="D8" s="33" t="s">
        <v>73</v>
      </c>
      <c r="E8" s="32" t="s">
        <v>54</v>
      </c>
      <c r="F8">
        <f t="shared" si="0"/>
        <v>7</v>
      </c>
    </row>
    <row r="9" spans="1:6" ht="17.25" thickBot="1" x14ac:dyDescent="0.3">
      <c r="A9" s="31" t="s">
        <v>55</v>
      </c>
      <c r="B9" s="32" t="s">
        <v>74</v>
      </c>
      <c r="C9" s="32" t="s">
        <v>75</v>
      </c>
      <c r="D9" s="33" t="s">
        <v>76</v>
      </c>
      <c r="E9" s="32" t="s">
        <v>54</v>
      </c>
      <c r="F9">
        <f t="shared" si="0"/>
        <v>8</v>
      </c>
    </row>
    <row r="10" spans="1:6" ht="17.25" thickBot="1" x14ac:dyDescent="0.3">
      <c r="A10" s="31" t="s">
        <v>55</v>
      </c>
      <c r="B10" s="32" t="s">
        <v>77</v>
      </c>
      <c r="C10" s="32" t="s">
        <v>78</v>
      </c>
      <c r="D10" s="33" t="s">
        <v>79</v>
      </c>
      <c r="E10" s="32" t="s">
        <v>54</v>
      </c>
      <c r="F10">
        <f t="shared" si="0"/>
        <v>9</v>
      </c>
    </row>
    <row r="11" spans="1:6" ht="17.25" thickBot="1" x14ac:dyDescent="0.3">
      <c r="A11" s="31" t="s">
        <v>55</v>
      </c>
      <c r="B11" s="32" t="s">
        <v>80</v>
      </c>
      <c r="C11" s="32" t="s">
        <v>81</v>
      </c>
      <c r="D11" s="33" t="s">
        <v>82</v>
      </c>
      <c r="E11" s="32" t="s">
        <v>54</v>
      </c>
      <c r="F11">
        <f t="shared" si="0"/>
        <v>10</v>
      </c>
    </row>
    <row r="12" spans="1:6" x14ac:dyDescent="0.25">
      <c r="A12" s="103"/>
      <c r="B12" s="34"/>
      <c r="C12" s="106" t="s">
        <v>84</v>
      </c>
      <c r="D12" s="103"/>
      <c r="E12" s="36"/>
      <c r="F12">
        <f t="shared" si="0"/>
        <v>11</v>
      </c>
    </row>
    <row r="13" spans="1:6" ht="15.75" thickBot="1" x14ac:dyDescent="0.3">
      <c r="A13" s="104"/>
      <c r="B13" s="35" t="s">
        <v>83</v>
      </c>
      <c r="C13" s="107"/>
      <c r="D13" s="104"/>
      <c r="E13" s="29" t="s">
        <v>54</v>
      </c>
      <c r="F13">
        <f t="shared" si="0"/>
        <v>12</v>
      </c>
    </row>
    <row r="14" spans="1:6" x14ac:dyDescent="0.25">
      <c r="A14" s="103"/>
      <c r="B14" s="37"/>
      <c r="C14" s="37"/>
      <c r="D14" s="37"/>
      <c r="E14" s="37"/>
      <c r="F14">
        <f t="shared" si="0"/>
        <v>13</v>
      </c>
    </row>
    <row r="15" spans="1:6" ht="15.75" thickBot="1" x14ac:dyDescent="0.3">
      <c r="A15" s="104"/>
      <c r="B15" s="32" t="s">
        <v>85</v>
      </c>
      <c r="C15" s="32" t="s">
        <v>86</v>
      </c>
      <c r="D15" s="33" t="s">
        <v>87</v>
      </c>
      <c r="E15" s="32" t="s">
        <v>54</v>
      </c>
      <c r="F15">
        <f t="shared" si="0"/>
        <v>14</v>
      </c>
    </row>
    <row r="16" spans="1:6" ht="15.75" thickBot="1" x14ac:dyDescent="0.3">
      <c r="A16" s="27"/>
      <c r="B16" s="38" t="s">
        <v>88</v>
      </c>
      <c r="C16" s="35" t="s">
        <v>28</v>
      </c>
      <c r="D16" s="39" t="s">
        <v>89</v>
      </c>
      <c r="E16" s="29" t="s">
        <v>54</v>
      </c>
      <c r="F16">
        <f t="shared" si="0"/>
        <v>15</v>
      </c>
    </row>
    <row r="17" spans="1:12" ht="15.75" thickBot="1" x14ac:dyDescent="0.3">
      <c r="A17" s="27"/>
      <c r="B17" s="38" t="s">
        <v>90</v>
      </c>
      <c r="C17" s="35" t="s">
        <v>91</v>
      </c>
      <c r="D17" s="39" t="s">
        <v>92</v>
      </c>
      <c r="E17" s="29" t="s">
        <v>54</v>
      </c>
      <c r="F17">
        <f t="shared" si="0"/>
        <v>16</v>
      </c>
    </row>
    <row r="18" spans="1:12" ht="15.75" thickBot="1" x14ac:dyDescent="0.3">
      <c r="A18" s="27"/>
      <c r="B18" s="32" t="s">
        <v>93</v>
      </c>
      <c r="C18" s="32" t="s">
        <v>94</v>
      </c>
      <c r="D18" s="33" t="s">
        <v>95</v>
      </c>
      <c r="E18" s="32" t="s">
        <v>54</v>
      </c>
      <c r="F18">
        <f t="shared" si="0"/>
        <v>17</v>
      </c>
    </row>
    <row r="19" spans="1:12" ht="15.75" thickBot="1" x14ac:dyDescent="0.3">
      <c r="A19" s="27"/>
      <c r="B19" s="32" t="s">
        <v>96</v>
      </c>
      <c r="C19" s="32" t="s">
        <v>97</v>
      </c>
      <c r="D19" s="33" t="s">
        <v>98</v>
      </c>
      <c r="E19" s="32" t="s">
        <v>54</v>
      </c>
      <c r="F19">
        <f t="shared" si="0"/>
        <v>18</v>
      </c>
    </row>
    <row r="20" spans="1:12" ht="17.25" thickBot="1" x14ac:dyDescent="0.3">
      <c r="A20" s="31" t="s">
        <v>55</v>
      </c>
      <c r="B20" s="32" t="s">
        <v>99</v>
      </c>
      <c r="C20" s="32" t="s">
        <v>100</v>
      </c>
      <c r="D20" s="33" t="s">
        <v>101</v>
      </c>
      <c r="E20" s="32" t="s">
        <v>54</v>
      </c>
      <c r="F20">
        <f t="shared" si="0"/>
        <v>19</v>
      </c>
    </row>
    <row r="21" spans="1:12" ht="17.25" thickBot="1" x14ac:dyDescent="0.3">
      <c r="A21" s="31"/>
      <c r="B21" s="32" t="s">
        <v>144</v>
      </c>
      <c r="C21" s="32" t="s">
        <v>145</v>
      </c>
      <c r="D21" s="33" t="s">
        <v>146</v>
      </c>
      <c r="E21" s="32" t="s">
        <v>54</v>
      </c>
      <c r="F21">
        <f t="shared" si="0"/>
        <v>20</v>
      </c>
    </row>
    <row r="22" spans="1:12" ht="15.75" thickBot="1" x14ac:dyDescent="0.3">
      <c r="A22" s="27"/>
      <c r="B22" s="32" t="s">
        <v>102</v>
      </c>
      <c r="C22" s="32" t="s">
        <v>103</v>
      </c>
      <c r="D22" s="33" t="s">
        <v>104</v>
      </c>
      <c r="E22" s="32" t="s">
        <v>54</v>
      </c>
      <c r="F22">
        <f t="shared" si="0"/>
        <v>21</v>
      </c>
    </row>
    <row r="23" spans="1:12" x14ac:dyDescent="0.25">
      <c r="A23" s="103"/>
      <c r="B23" s="37"/>
      <c r="C23" s="37"/>
      <c r="D23" s="37"/>
      <c r="E23" s="37"/>
      <c r="F23">
        <f t="shared" si="0"/>
        <v>22</v>
      </c>
    </row>
    <row r="24" spans="1:12" ht="45.75" thickBot="1" x14ac:dyDescent="0.3">
      <c r="A24" s="104"/>
      <c r="B24" s="32" t="s">
        <v>105</v>
      </c>
      <c r="C24" s="40" t="s">
        <v>106</v>
      </c>
      <c r="D24" s="33" t="s">
        <v>107</v>
      </c>
      <c r="E24" s="32" t="s">
        <v>54</v>
      </c>
      <c r="F24">
        <f t="shared" si="0"/>
        <v>23</v>
      </c>
    </row>
    <row r="25" spans="1:12" ht="15.75" thickBot="1" x14ac:dyDescent="0.3">
      <c r="A25" s="27"/>
      <c r="B25" s="35" t="s">
        <v>108</v>
      </c>
      <c r="C25" s="35" t="s">
        <v>109</v>
      </c>
      <c r="D25" s="39" t="s">
        <v>110</v>
      </c>
      <c r="E25" s="29" t="s">
        <v>54</v>
      </c>
      <c r="F25">
        <f t="shared" si="0"/>
        <v>24</v>
      </c>
    </row>
    <row r="26" spans="1:12" ht="15.75" thickBot="1" x14ac:dyDescent="0.3">
      <c r="A26" s="27"/>
      <c r="B26" s="32" t="s">
        <v>111</v>
      </c>
      <c r="C26" s="32" t="s">
        <v>112</v>
      </c>
      <c r="D26" s="33" t="s">
        <v>113</v>
      </c>
      <c r="E26" s="32" t="s">
        <v>54</v>
      </c>
      <c r="F26">
        <f t="shared" si="0"/>
        <v>25</v>
      </c>
    </row>
    <row r="27" spans="1:12" ht="15.75" thickBot="1" x14ac:dyDescent="0.3">
      <c r="A27" s="27"/>
      <c r="B27" s="32" t="s">
        <v>114</v>
      </c>
      <c r="C27" s="32" t="s">
        <v>115</v>
      </c>
      <c r="D27" s="33" t="s">
        <v>116</v>
      </c>
      <c r="E27" s="32" t="s">
        <v>54</v>
      </c>
      <c r="F27">
        <f t="shared" si="0"/>
        <v>26</v>
      </c>
    </row>
    <row r="31" spans="1:12" x14ac:dyDescent="0.25">
      <c r="L31" s="75"/>
    </row>
  </sheetData>
  <mergeCells count="6">
    <mergeCell ref="A23:A24"/>
    <mergeCell ref="D1:E1"/>
    <mergeCell ref="A12:A13"/>
    <mergeCell ref="C12:C13"/>
    <mergeCell ref="D12:D13"/>
    <mergeCell ref="A14:A15"/>
  </mergeCells>
  <hyperlinks>
    <hyperlink ref="D2" r:id="rId1" display="mailto:acdc@asso.ulaval.ca" xr:uid="{C01867A6-E1DF-4B17-9B19-18063CA9F38B}"/>
    <hyperlink ref="D3" r:id="rId2" display="mailto:accebul@asso.ulaval.ca" xr:uid="{F14E4903-974E-43AE-B9DC-5EE7604C658F}"/>
    <hyperlink ref="D4" r:id="rId3" display="mailto:accem@asso.ulaval.ca" xr:uid="{E4371287-8B11-4824-A708-AF210E6380D0}"/>
    <hyperlink ref="D5" r:id="rId4" display="mailto:accep@asso.ulaval.ca" xr:uid="{20E83121-8296-4672-9FA8-298F3A0C5C07}"/>
    <hyperlink ref="D6" r:id="rId5" display="mailto:accesa@asso.ulaval.ca" xr:uid="{B2CABD3E-1B90-490B-9C01-B6653494FD28}"/>
    <hyperlink ref="D7" r:id="rId6" display="mailto:accese@fse.ulaval.ca" xr:uid="{89740343-684A-46CE-BE9C-7BB1DAAD3EDC}"/>
    <hyperlink ref="D8" r:id="rId7" display="mailto:acebmul@asso.ulaval.ca" xr:uid="{78505F97-0C57-4AB7-B968-9AD524E4137A}"/>
    <hyperlink ref="D9" r:id="rId8" display="mailto:acep@asso.ulaval.ca" xr:uid="{604818F5-7577-4C98-AB90-EDC536705388}"/>
    <hyperlink ref="D10" r:id="rId9" display="mailto:acspul@asso.ulaval.ca" xr:uid="{43F56F8E-E6E1-4E7B-AC72-6D438231D643}"/>
    <hyperlink ref="D11" r:id="rId10" display="mailto:adec@asso.ulaval.ca" xr:uid="{49C7E60C-4AE3-444D-B342-EE6E562C5170}"/>
    <hyperlink ref="D15" r:id="rId11" display="mailto: aeccsul@asso.ulaval.ca" xr:uid="{4B2F77FB-A37C-49BB-A4EE-65E18F144193}"/>
    <hyperlink ref="D16" r:id="rId12" display="mailto:aeccul@asso.ulaval.ca" xr:uid="{7E9C7BBA-477B-47F4-97CB-217C34135591}"/>
    <hyperlink ref="D17" r:id="rId13" display="mailto:aecsdepul@asso.ulaval.ca" xr:uid="{B892D7FB-3FF1-469E-86F5-F3EE9CE5B06E}"/>
    <hyperlink ref="D18" r:id="rId14" display="mailto:aecsdul@asso.ulaval.ca" xr:uid="{CBEE0201-B2B3-45FB-98FD-2EC98451B55F}"/>
    <hyperlink ref="D19" r:id="rId15" display="mailto:aecsel@asso.ulaval.ca" xr:uid="{A7743009-8261-4F2B-B072-E4F3B4D4F89D}"/>
    <hyperlink ref="D20" r:id="rId16" display="mailto:aedaul@fsa.ulaval.ca" xr:uid="{F255E2CA-E051-4143-86C3-18129B6D8A41}"/>
    <hyperlink ref="D22" r:id="rId17" display="mailto:aedegm@asso.ulaval.ca" xr:uid="{06A23AC3-146D-48FC-8F04-095AFF7EDEED}"/>
    <hyperlink ref="D24" r:id="rId18" display="mailto:aediah@asso.ulaval.ca" xr:uid="{37414ED4-CDBE-4899-8557-260D0D221B7F}"/>
    <hyperlink ref="D25" r:id="rId19" display="mailto:aedil@asso.ulaval.ca" xr:uid="{E67020F8-6CF4-4D12-8CBA-53B40AF06717}"/>
    <hyperlink ref="D26" r:id="rId20" display="mailto:aeea@asso.ulaval.ca" xr:uid="{BA8299DA-33F5-4B56-BB0D-133F8C5F1AA8}"/>
    <hyperlink ref="D27" r:id="rId21" display="mailto:aeecsul@asso.ulaval.ca" xr:uid="{27066E83-18B7-4B80-A90D-9F6ADB4E0E97}"/>
    <hyperlink ref="D21" r:id="rId22" xr:uid="{2955B92A-3971-418E-8AF8-1AADCC03A6A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24-25 modifi</vt:lpstr>
      <vt:lpstr>Asso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Mutombo-Joanna Mbuya</dc:creator>
  <cp:lastModifiedBy>Mohamed Ali</cp:lastModifiedBy>
  <dcterms:created xsi:type="dcterms:W3CDTF">2024-06-24T17:15:32Z</dcterms:created>
  <dcterms:modified xsi:type="dcterms:W3CDTF">2024-10-06T19:26:52Z</dcterms:modified>
</cp:coreProperties>
</file>